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<sst xmlns="http://schemas.openxmlformats.org/spreadsheetml/2006/main" count="175" uniqueCount="67">
  <si>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</si>
  <si>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</si>
  <si>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</si>
  <si>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</si>
  <si>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</si>
  <si>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</si>
  <si>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</si>
  <si>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</si>
  <si>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</si>
  <si>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</si>
  <si>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</si>
  <si>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</si>
  <si>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</si>
  <si>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</si>
  <si>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</si>
  <si>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</si>
  <si>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</si>
  <si>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</si>
  <si>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</si>
  <si>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</si>
  <si>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</si>
  <si>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</si>
  <si>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</si>
  <si>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</si>
  <si>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</si>
  <si>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</si>
  <si>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</si>
  <si>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</si>
  <si>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</si>
  <si>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</si>
  <si>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</si>
  <si>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</si>
  <si>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</si>
  <si>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</si>
  <si>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</si>
  <si>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</si>
  <si>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</si>
  <si>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</si>
  <si>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</si>
  <si>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</si>
  <si>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</si>
  <si>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</si>
  <si>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</si>
  <si>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</si>
  <si>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</si>
  <si>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</si>
  <si>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</si>
  <si>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</si>
  <si>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</si>
  <si>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</si>
  <si>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</si>
  <si>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</si>
  <si>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</si>
  <si>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</si>
  <si>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</si>
  <si>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</si>
  <si>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</si>
  <si>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</si>
  <si>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</si>
  <si>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</si>
  <si>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</si>
  <si>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</si>
  <si>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</si>
  <si>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</si>
  <si>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</si>
  <si>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</si>
  <si>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"Петуховская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</si>
</sst>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7</v>
      </c>
      <c r="I7" s="4">
        <f>IF(V_пр_1_8&gt;0,1,0)</f>
        <v>1</v>
      </c>
      <c r="J7" s="4"/>
      <c r="L7" s="14"/>
      <c r="M7" s="14"/>
      <c r="N7" s="14"/>
      <c r="O7" s="9">
        <f>SUM(O8:O23)</f>
        <v>5</v>
      </c>
      <c r="P7" s="26">
        <f>SUM(P8:P23)</f>
        <v>4.5</v>
      </c>
      <c r="Q7" s="12">
        <f>IF(E7=0,0,MAX(O7,P7))</f>
        <v>0</v>
      </c>
    </row>
    <row r="8" spans="1:17" ht="33.75">
      <c r="A8" s="17" t="s">
        <v>20</v>
      </c>
      <c r="B8" s="2">
        <v>0.0020964</v>
      </c>
      <c r="C8" s="4" t="s">
        <v>50</v>
      </c>
      <c r="D8" s="4" t="s">
        <v>50</v>
      </c>
      <c r="E8" s="2">
        <v>0.0021244</v>
      </c>
      <c r="F8" s="2">
        <f>IF(AND(B8=0,E8&gt;0),100,(IF(B8=0,0,E8/B8*100-100)))</f>
        <v>1.3356229727151288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0.0045113</v>
      </c>
      <c r="C9" s="4" t="s">
        <v>50</v>
      </c>
      <c r="D9" s="4" t="s">
        <v>50</v>
      </c>
      <c r="E9" s="2">
        <v>0.0050847</v>
      </c>
      <c r="F9" s="2">
        <f>IF(AND(B9=0,E9&gt;0),100,(IF(B9=0,0,E9/B9*100-100)))</f>
        <v>12.710305233524693</v>
      </c>
      <c r="G9" s="4" t="s">
        <v>50</v>
      </c>
      <c r="H9" s="10">
        <f aca="true" t="shared" si="1" ref="H9:H37">Q9</f>
        <v>2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2</v>
      </c>
      <c r="P9" s="11">
        <f>IF(E9=N9,2,(IF(E9&gt;L9,1,0)))</f>
        <v>1</v>
      </c>
      <c r="Q9" s="12">
        <f t="shared" si="0"/>
        <v>2</v>
      </c>
    </row>
    <row r="10" spans="1:17" ht="78.75">
      <c r="A10" s="17" t="s">
        <v>22</v>
      </c>
      <c r="B10" s="2">
        <v>0.0019643</v>
      </c>
      <c r="C10" s="4" t="s">
        <v>50</v>
      </c>
      <c r="D10" s="4" t="s">
        <v>50</v>
      </c>
      <c r="E10" s="2">
        <v>0.0014865</v>
      </c>
      <c r="F10" s="2">
        <f>IF(AND(B10=0,E10&gt;0),100,(IF(B10=0,0,E10/B10*100-100)))</f>
        <v>-24.32418673318739</v>
      </c>
      <c r="G10" s="4" t="s">
        <v>50</v>
      </c>
      <c r="H10" s="10">
        <f t="shared" si="1"/>
        <v>0.5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0.5</v>
      </c>
      <c r="Q10" s="12">
        <f t="shared" si="0"/>
        <v>0.5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0.0024</v>
      </c>
      <c r="C12" s="4" t="s">
        <v>50</v>
      </c>
      <c r="D12" s="4" t="s">
        <v>50</v>
      </c>
      <c r="E12" s="2">
        <v>0.002093</v>
      </c>
      <c r="F12" s="2">
        <f>IF(AND(B12=0,E12&gt;0),100,(IF(B12=0,0,E12/B12*100-100)))</f>
        <v>-12.791666666666671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0.743</v>
      </c>
      <c r="C13" s="2">
        <v>0.95</v>
      </c>
      <c r="D13" s="4" t="s">
        <v>50</v>
      </c>
      <c r="E13" s="2">
        <v>0.837</v>
      </c>
      <c r="F13" s="4" t="s">
        <v>50</v>
      </c>
      <c r="G13" s="2">
        <f>IF(C13=0,0,E13/C13*100)</f>
        <v>88.10526315789474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3.41E-05</v>
      </c>
      <c r="C14" s="4" t="s">
        <v>50</v>
      </c>
      <c r="D14" s="4" t="s">
        <v>50</v>
      </c>
      <c r="E14" s="2">
        <v>2.85E-05</v>
      </c>
      <c r="F14" s="2">
        <f>IF(AND(B14=0,E14&gt;0),100,(IF(B14=0,0,E14/B14*100-100)))</f>
        <v>-16.422287390029325</v>
      </c>
      <c r="G14" s="4" t="s">
        <v>50</v>
      </c>
      <c r="H14" s="10">
        <f t="shared" si="1"/>
        <v>0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0</v>
      </c>
      <c r="P14" s="11">
        <f>IF(E14=N14,2,(IF(E14&gt;L14,1,0)))</f>
        <v>0</v>
      </c>
      <c r="Q14" s="12">
        <f t="shared" si="0"/>
        <v>0</v>
      </c>
    </row>
    <row r="15" spans="1:17" ht="90">
      <c r="A15" s="17" t="s">
        <v>27</v>
      </c>
      <c r="B15" s="2">
        <v>0.0010356</v>
      </c>
      <c r="C15" s="4" t="s">
        <v>50</v>
      </c>
      <c r="D15" s="4" t="s">
        <v>50</v>
      </c>
      <c r="E15" s="2">
        <v>0.0010402</v>
      </c>
      <c r="F15" s="2">
        <f>IF(AND(B15=0,E15&gt;0),100,(IF(B15=0,0,E15/B15*100-100)))</f>
        <v>0.44418694476631515</v>
      </c>
      <c r="G15" s="4" t="s">
        <v>50</v>
      </c>
      <c r="H15" s="10">
        <f t="shared" si="1"/>
        <v>0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0</v>
      </c>
      <c r="Q15" s="12">
        <f t="shared" si="0"/>
        <v>0</v>
      </c>
    </row>
    <row r="16" spans="1:17" ht="67.5">
      <c r="A16" s="17" t="s">
        <v>28</v>
      </c>
      <c r="B16" s="4">
        <v>3.04E-05</v>
      </c>
      <c r="C16" s="2">
        <v>1</v>
      </c>
      <c r="D16" s="4" t="s">
        <v>50</v>
      </c>
      <c r="E16" s="2">
        <v>2.74E-05</v>
      </c>
      <c r="F16" s="4" t="s">
        <v>50</v>
      </c>
      <c r="G16" s="2">
        <f>IF(C16=0,0,E16/C16*100)</f>
        <v>0.00274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1.5E-05</v>
      </c>
      <c r="C18" s="2">
        <v>1</v>
      </c>
      <c r="D18" s="4" t="s">
        <v>50</v>
      </c>
      <c r="E18" s="2">
        <v>1.41E-05</v>
      </c>
      <c r="F18" s="4" t="s">
        <v>50</v>
      </c>
      <c r="G18" s="2">
        <f>IF(C18=0,0,E18/C18*100)</f>
        <v>0.00141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0.0056884</v>
      </c>
      <c r="C19" s="4" t="s">
        <v>50</v>
      </c>
      <c r="D19" s="4" t="s">
        <v>50</v>
      </c>
      <c r="E19" s="2">
        <v>0.0055932</v>
      </c>
      <c r="F19" s="2">
        <f>IF(AND(B19=0,E19&gt;0),100,(IF(B19=0,0,E19/B19*100-100)))</f>
        <v>-1.67358132339497</v>
      </c>
      <c r="G19" s="4" t="s">
        <v>50</v>
      </c>
      <c r="H19" s="10">
        <f t="shared" si="1"/>
        <v>0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0</v>
      </c>
      <c r="P19" s="11">
        <f>IF(E19=M19,1,(IF(E19&lt;L19,0.5,0)))</f>
        <v>0</v>
      </c>
      <c r="Q19" s="12">
        <f t="shared" si="0"/>
        <v>0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0.0011797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5E-07</v>
      </c>
      <c r="C21" s="4" t="s">
        <v>50</v>
      </c>
      <c r="D21" s="4" t="s">
        <v>50</v>
      </c>
      <c r="E21" s="2">
        <v>5E-07</v>
      </c>
      <c r="F21" s="2">
        <f>IF(AND(B21=0,E21&gt;0),100,(IF(B21=0,0,E21/B21*100-100)))</f>
        <v>0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0.09633333333333334</v>
      </c>
      <c r="E22" s="2">
        <v>0.1126</v>
      </c>
      <c r="F22" s="2">
        <f>IF(AND(D22=0,E22&gt;0),100,(IF(D22=0,0,E22/D22*100-100)))</f>
        <v>16.885813148788912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3.3933333333333336E-05</v>
      </c>
      <c r="E23" s="2">
        <v>8.5E-06</v>
      </c>
      <c r="F23" s="2">
        <f>IF(AND(D23=0,E23&gt;0),100,(IF(D23=0,0,E23/D23*100-100)))</f>
        <v>-74.950884086444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9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9</v>
      </c>
      <c r="P24" s="11">
        <f>SUM(P25:P31)</f>
        <v>4</v>
      </c>
      <c r="Q24" s="12">
        <f t="shared" si="0"/>
        <v>0</v>
      </c>
    </row>
    <row r="25" spans="1:17" s="24" customFormat="1" ht="22.5">
      <c r="A25" s="18" t="s">
        <v>36</v>
      </c>
      <c r="B25" s="19">
        <v>0.94</v>
      </c>
      <c r="C25" s="20">
        <v>0.95</v>
      </c>
      <c r="D25" s="19" t="s">
        <v>50</v>
      </c>
      <c r="E25" s="20">
        <v>1</v>
      </c>
      <c r="F25" s="19" t="s">
        <v>50</v>
      </c>
      <c r="G25" s="20">
        <f aca="true" t="shared" si="2" ref="G25:G30">IF(C25=0,0,E25/C25*100)</f>
        <v>105.26315789473684</v>
      </c>
      <c r="H25" s="10">
        <f t="shared" si="1"/>
        <v>1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1</v>
      </c>
      <c r="P25" s="11">
        <f>IF(E25&gt;L25,0.5,0)</f>
        <v>0.5</v>
      </c>
      <c r="Q25" s="12">
        <f t="shared" si="0"/>
        <v>1</v>
      </c>
    </row>
    <row r="26" spans="1:17" ht="67.5">
      <c r="A26" s="17" t="s">
        <v>37</v>
      </c>
      <c r="B26" s="4">
        <v>0</v>
      </c>
      <c r="C26" s="2">
        <v>0.65</v>
      </c>
      <c r="D26" s="4" t="s">
        <v>50</v>
      </c>
      <c r="E26" s="2">
        <v>1</v>
      </c>
      <c r="F26" s="4" t="s">
        <v>50</v>
      </c>
      <c r="G26" s="2">
        <f t="shared" si="2"/>
        <v>153.84615384615384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0.522</v>
      </c>
      <c r="C27" s="2">
        <v>0.7</v>
      </c>
      <c r="D27" s="4" t="s">
        <v>50</v>
      </c>
      <c r="E27" s="2">
        <v>1</v>
      </c>
      <c r="F27" s="4" t="s">
        <v>50</v>
      </c>
      <c r="G27" s="2">
        <f t="shared" si="2"/>
        <v>142.85714285714286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0.978</v>
      </c>
      <c r="C28" s="2">
        <v>0.7</v>
      </c>
      <c r="D28" s="4" t="s">
        <v>50</v>
      </c>
      <c r="E28" s="2">
        <v>1</v>
      </c>
      <c r="F28" s="4" t="s">
        <v>50</v>
      </c>
      <c r="G28" s="2">
        <f t="shared" si="2"/>
        <v>142.85714285714286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0.5</v>
      </c>
      <c r="Q28" s="12">
        <f t="shared" si="0"/>
        <v>1</v>
      </c>
    </row>
    <row r="29" spans="1:17" ht="56.25">
      <c r="A29" s="17" t="s">
        <v>40</v>
      </c>
      <c r="B29" s="4">
        <v>0.973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0.934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0.5094</v>
      </c>
      <c r="C31" s="4" t="s">
        <v>50</v>
      </c>
      <c r="D31" s="2">
        <v>0.6655333333333333</v>
      </c>
      <c r="E31" s="2">
        <v>0.4662</v>
      </c>
      <c r="F31" s="2">
        <f>IF(AND(D31=0,E31&gt;0),100,(IF(D31=0,0,E31/D31*100-100)))</f>
        <v>-29.95091655814886</v>
      </c>
      <c r="G31" s="4" t="s">
        <v>50</v>
      </c>
      <c r="H31" s="10">
        <f t="shared" si="1"/>
        <v>3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0.5</v>
      </c>
      <c r="Q31" s="12">
        <f t="shared" si="0"/>
        <v>3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1.5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2</v>
      </c>
      <c r="Q32" s="12">
        <f t="shared" si="0"/>
        <v>0</v>
      </c>
    </row>
    <row r="33" spans="1:17" ht="33.75">
      <c r="A33" s="17" t="s">
        <v>43</v>
      </c>
      <c r="B33" s="2">
        <v>0.06</v>
      </c>
      <c r="C33" s="4">
        <v>0</v>
      </c>
      <c r="D33" s="4" t="s">
        <v>50</v>
      </c>
      <c r="E33" s="2">
        <v>0.5</v>
      </c>
      <c r="F33" s="2">
        <f>IF(AND(B33=0,E33&gt;0),100,(IF(B33=0,0,E33/B33*100-100)))</f>
        <v>733.3333333333334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0.5</v>
      </c>
      <c r="Q33" s="12">
        <f t="shared" si="0"/>
        <v>1</v>
      </c>
    </row>
    <row r="34" spans="1:17" ht="45">
      <c r="A34" s="17" t="s">
        <v>44</v>
      </c>
      <c r="B34" s="4">
        <v>0.103</v>
      </c>
      <c r="C34" s="2">
        <v>0.95</v>
      </c>
      <c r="D34" s="4" t="s">
        <v>50</v>
      </c>
      <c r="E34" s="2">
        <v>0.655</v>
      </c>
      <c r="F34" s="4" t="s">
        <v>50</v>
      </c>
      <c r="G34" s="2">
        <f>IF(C34=0,0,E34/C34*100)</f>
        <v>68.94736842105263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0.0025</v>
      </c>
      <c r="C36" s="4" t="s">
        <v>50</v>
      </c>
      <c r="D36" s="4" t="s">
        <v>50</v>
      </c>
      <c r="E36" s="2">
        <v>0.00125</v>
      </c>
      <c r="F36" s="2">
        <f>IF(AND(B36=0,E36&gt;0),100,(IF(B36=0,0,E36/B36*100-100)))</f>
        <v>-50</v>
      </c>
      <c r="G36" s="4" t="s">
        <v>50</v>
      </c>
      <c r="H36" s="10">
        <f t="shared" si="1"/>
        <v>0</v>
      </c>
      <c r="I36" s="4">
        <f>IF(OR(V_пр_30_2&gt;0,V_пр_30_5&gt;0,V_пр_30_6&gt;0),1,0)</f>
        <v>1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0.7</v>
      </c>
      <c r="C37" s="2">
        <v>0.95</v>
      </c>
      <c r="D37" s="4" t="s">
        <v>50</v>
      </c>
      <c r="E37" s="2">
        <v>0.682</v>
      </c>
      <c r="F37" s="4" t="s">
        <v>50</v>
      </c>
      <c r="G37" s="2">
        <f>IF(C37=0,0,E37/C37*100)</f>
        <v>71.78947368421053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17.5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17.5</v>
      </c>
      <c r="P46" s="26">
        <f>V_пр_32_8+V_пр_26_8+V_пр_18_8+V_пр_1_8</f>
        <v>17.5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2022-12-27T10:38:53Z</cp:lastPrinted>
  <dcterms:created xsi:type="dcterms:W3CDTF">2022-06-27T03:43:26Z</dcterms:created>
  <dcterms:modified xsi:type="dcterms:W3CDTF">2022-12-27T10:39:01Z</dcterms:modified>
  <cp:category/>
  <cp:version/>
  <cp:contentType/>
  <cp:contentStatus/>
</cp:coreProperties>
</file>